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laze\Google Drev\Gruppe 2 (3. Semester)\C06_Referat\C06.04_Projekteringsmøde\Gruppemøder\"/>
    </mc:Choice>
  </mc:AlternateContent>
  <xr:revisionPtr revIDLastSave="0" documentId="8_{577DA4F6-E3B5-4A41-9451-13069B58B284}" xr6:coauthVersionLast="44" xr6:coauthVersionMax="44" xr10:uidLastSave="{00000000-0000-0000-0000-000000000000}"/>
  <bookViews>
    <workbookView xWindow="15" yWindow="0" windowWidth="28770" windowHeight="15540" xr2:uid="{B596F403-06FC-4118-BFBB-94B884D4A060}"/>
  </bookViews>
  <sheets>
    <sheet name="Ark1" sheetId="1" r:id="rId1"/>
  </sheets>
  <definedNames>
    <definedName name="Bogstaver">'Ark1'!$AB$5:$AB$29</definedName>
    <definedName name="Numbers">'Ark1'!$AC$5:$AC$29</definedName>
    <definedName name="Opgaver">'Ark1'!$B$5:$B$29</definedName>
    <definedName name="Tasks">'Ark1'!$B$5:$B$23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4" i="1" l="1"/>
  <c r="Y4" i="1"/>
  <c r="X4" i="1"/>
  <c r="W4" i="1"/>
  <c r="V4" i="1"/>
  <c r="U4" i="1"/>
  <c r="S4" i="1"/>
  <c r="R4" i="1"/>
  <c r="AA4" i="1" l="1"/>
  <c r="T4" i="1"/>
  <c r="AC28" i="1"/>
  <c r="AC24" i="1"/>
  <c r="AC25" i="1"/>
  <c r="AC26" i="1"/>
  <c r="AC27" i="1"/>
  <c r="AC29" i="1"/>
  <c r="AC23" i="1"/>
  <c r="N4" i="1" l="1"/>
  <c r="O4" i="1"/>
  <c r="P4" i="1"/>
  <c r="Q4" i="1"/>
  <c r="AC13" i="1"/>
  <c r="AC19" i="1" l="1"/>
  <c r="AC20" i="1"/>
  <c r="AC21" i="1"/>
  <c r="AC22" i="1"/>
  <c r="AC15" i="1"/>
  <c r="AC5" i="1"/>
  <c r="AC6" i="1"/>
  <c r="AC7" i="1"/>
  <c r="AC8" i="1"/>
  <c r="AC9" i="1"/>
  <c r="AC10" i="1"/>
  <c r="AC11" i="1"/>
  <c r="AC12" i="1"/>
  <c r="AC14" i="1"/>
  <c r="AC16" i="1"/>
  <c r="AC17" i="1"/>
  <c r="AC18" i="1"/>
  <c r="M4" i="1"/>
  <c r="L4" i="1"/>
  <c r="AG26" i="1" l="1"/>
  <c r="AG27" i="1"/>
  <c r="AG28" i="1"/>
  <c r="AG29" i="1"/>
  <c r="AG23" i="1"/>
  <c r="AG24" i="1"/>
  <c r="AG25" i="1"/>
  <c r="AG14" i="1"/>
  <c r="AG5" i="1"/>
  <c r="AF5" i="1" s="1" a="1"/>
  <c r="AF5" i="1" s="1"/>
  <c r="AG15" i="1"/>
  <c r="AG21" i="1"/>
  <c r="AG20" i="1"/>
  <c r="AG22" i="1"/>
  <c r="AG19" i="1"/>
  <c r="AG18" i="1"/>
  <c r="AG17" i="1"/>
  <c r="AG16" i="1"/>
  <c r="K4" i="1"/>
  <c r="J4" i="1"/>
  <c r="I4" i="1"/>
  <c r="H4" i="1"/>
  <c r="G4" i="1"/>
  <c r="F4" i="1"/>
  <c r="E4" i="1"/>
  <c r="D4" i="1"/>
  <c r="C4" i="1"/>
  <c r="AG6" i="1" l="1"/>
  <c r="AG11" i="1"/>
  <c r="AG10" i="1"/>
  <c r="AG9" i="1"/>
  <c r="AG8" i="1"/>
  <c r="AG12" i="1"/>
  <c r="AG7" i="1"/>
  <c r="AG13" i="1"/>
  <c r="AF7" i="1" l="1" a="1"/>
  <c r="AF7" i="1" s="1"/>
  <c r="AF12" i="1" a="1"/>
  <c r="AF12" i="1" s="1"/>
  <c r="AF27" i="1" a="1"/>
  <c r="AF27" i="1" s="1"/>
  <c r="AF28" i="1" a="1"/>
  <c r="AF28" i="1" s="1"/>
  <c r="AF29" i="1" a="1"/>
  <c r="AF29" i="1" s="1"/>
  <c r="AF26" i="1" a="1"/>
  <c r="AF26" i="1" s="1"/>
  <c r="AF24" i="1" a="1"/>
  <c r="AF24" i="1" s="1"/>
  <c r="AF25" i="1" a="1"/>
  <c r="AF25" i="1" s="1"/>
  <c r="AF19" i="1" a="1"/>
  <c r="AF19" i="1" s="1"/>
  <c r="AF17" i="1" a="1"/>
  <c r="AF17" i="1" s="1"/>
  <c r="AF21" i="1" a="1"/>
  <c r="AF21" i="1" s="1"/>
  <c r="AF16" i="1" a="1"/>
  <c r="AF16" i="1" s="1"/>
  <c r="AF9" i="1" a="1"/>
  <c r="AF9" i="1" s="1"/>
  <c r="AF14" i="1" a="1"/>
  <c r="AF14" i="1" s="1"/>
  <c r="AF10" i="1" a="1"/>
  <c r="AF10" i="1" s="1"/>
  <c r="AF23" i="1" a="1"/>
  <c r="AF23" i="1" s="1"/>
  <c r="AF8" i="1" a="1"/>
  <c r="AF8" i="1" s="1"/>
  <c r="AF11" i="1" a="1"/>
  <c r="AF11" i="1" s="1"/>
  <c r="AF6" i="1" a="1"/>
  <c r="AF6" i="1" s="1"/>
  <c r="AF20" i="1" a="1"/>
  <c r="AF20" i="1" s="1"/>
  <c r="AF18" i="1" a="1"/>
  <c r="AF18" i="1" s="1"/>
  <c r="AF13" i="1" a="1"/>
  <c r="AF13" i="1" s="1"/>
  <c r="AF15" i="1" a="1"/>
  <c r="AF15" i="1" s="1"/>
  <c r="AF22" i="1" a="1"/>
  <c r="AF22" i="1" s="1"/>
</calcChain>
</file>

<file path=xl/sharedStrings.xml><?xml version="1.0" encoding="utf-8"?>
<sst xmlns="http://schemas.openxmlformats.org/spreadsheetml/2006/main" count="383" uniqueCount="65">
  <si>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</si>
  <si>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</si>
  <si>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</si>
  <si>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</si>
  <si>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</si>
  <si>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</si>
  <si>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</si>
  <si>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</si>
  <si>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</si>
  <si>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</si>
  <si>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Opgaveliste</t>
  </si>
  <si>
    <t>bogstaver</t>
  </si>
  <si>
    <t>Sum af bugstaver</t>
  </si>
  <si>
    <t>No.</t>
  </si>
  <si>
    <t>Opgave</t>
  </si>
  <si>
    <t>Point</t>
  </si>
  <si>
    <t>prioriteringsmatrix</t>
  </si>
  <si>
    <t>Top 10</t>
  </si>
  <si>
    <t>Byggeansøgning</t>
  </si>
  <si>
    <t>Tidsplan</t>
  </si>
  <si>
    <t>Brandsnit/Facader</t>
  </si>
  <si>
    <t>K</t>
  </si>
  <si>
    <t>L</t>
  </si>
  <si>
    <t>M</t>
  </si>
  <si>
    <t>N</t>
  </si>
  <si>
    <t>O</t>
  </si>
  <si>
    <t>P</t>
  </si>
  <si>
    <t>Brand planer</t>
  </si>
  <si>
    <t>Myndighedsplaner</t>
  </si>
  <si>
    <t>Myndigheds snit</t>
  </si>
  <si>
    <t>Myndigheds facader</t>
  </si>
  <si>
    <t>Statiske rapport</t>
  </si>
  <si>
    <t>Energiramme</t>
  </si>
  <si>
    <t>Tegnigns/dokumentfordelingsliste</t>
  </si>
  <si>
    <t>Situationsplan/opstillingsplan</t>
  </si>
  <si>
    <t>Q</t>
  </si>
  <si>
    <t>R</t>
  </si>
  <si>
    <t>S</t>
  </si>
  <si>
    <t>T</t>
  </si>
  <si>
    <t>U</t>
  </si>
  <si>
    <t>W</t>
  </si>
  <si>
    <t>X</t>
  </si>
  <si>
    <t>Z</t>
  </si>
  <si>
    <t>Y</t>
  </si>
  <si>
    <t>Dokumentfordelingsliste(Udbud)</t>
  </si>
  <si>
    <t>Tegninger planer stue/1. sal(Udbud)</t>
  </si>
  <si>
    <t>Tværsnit/længde snit(Udbud)</t>
  </si>
  <si>
    <t>Facader(Udbud)</t>
  </si>
  <si>
    <t>Situationsplan (Udbud)</t>
  </si>
  <si>
    <t>Tidsplan(Udbud)</t>
  </si>
  <si>
    <t>Byggepladsplan(Udbud)</t>
  </si>
  <si>
    <t>Detaljer tilstødende bygningsdele(Udbud)</t>
  </si>
  <si>
    <t>Facader/element opstalter(Udbud)</t>
  </si>
  <si>
    <t>Tilbudsliste(Udbud)</t>
  </si>
  <si>
    <t>Udbudsbrev(Udbud)</t>
  </si>
  <si>
    <t>Byggesagsbeskrivelse(Udbud)</t>
  </si>
  <si>
    <t>Bygningsdelsbeskrivelser(Udbud)</t>
  </si>
  <si>
    <t>g</t>
  </si>
  <si>
    <t>n</t>
  </si>
  <si>
    <t>k</t>
  </si>
  <si>
    <t>h</t>
  </si>
  <si>
    <t>i</t>
  </si>
  <si>
    <t>l</t>
  </si>
  <si>
    <t>m</t>
  </si>
  <si>
    <t>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</si>
</sst>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4"/>
      <color rgb="FF9C0006"/>
      <name val="Calibri"/>
      <family val="2"/>
      <scheme val="minor"/>
    </font>
    <font>
      <b/>
      <sz val="18"/>
      <color rgb="FF9C0006"/>
      <name val="Calibri"/>
      <family val="2"/>
      <scheme val="minor"/>
    </font>
    <font>
      <b/>
      <sz val="26"/>
      <color rgb="FF9C0006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4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3">
    <xf numFmtId="0" fontId="0" fillId="0" borderId="0" xfId="0"/>
    <xf numFmtId="0" fontId="0" fillId="0" borderId="1" xfId="0" applyBorder="1" applyAlignment="1">
      <alignment horizontal="center" vertical="center"/>
    </xf>
    <xf numFmtId="0" fontId="1" fillId="2" borderId="1" xfId="1" applyBorder="1"/>
    <xf numFmtId="0" fontId="1" fillId="2" borderId="1" xfId="1" applyBorder="1" applyAlignment="1">
      <alignment horizontal="center" vertical="center"/>
    </xf>
    <xf numFmtId="0" fontId="2" fillId="2" borderId="1" xfId="1" applyFont="1" applyBorder="1" applyAlignment="1">
      <alignment horizontal="center" vertical="center" textRotation="90"/>
    </xf>
    <xf numFmtId="0" fontId="4" fillId="2" borderId="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2" borderId="6" xfId="1" applyFont="1" applyBorder="1" applyAlignment="1">
      <alignment horizontal="center" vertical="center" textRotation="90"/>
    </xf>
    <xf numFmtId="0" fontId="1" fillId="2" borderId="6" xfId="1" applyBorder="1"/>
    <xf numFmtId="0" fontId="1" fillId="2" borderId="11" xfId="1" applyBorder="1"/>
    <xf numFmtId="0" fontId="1" fillId="2" borderId="0" xfId="1" applyBorder="1"/>
    <xf numFmtId="0" fontId="0" fillId="0" borderId="7" xfId="0" applyBorder="1" applyAlignment="1">
      <alignment horizontal="center" vertical="center"/>
    </xf>
    <xf numFmtId="0" fontId="1" fillId="2" borderId="5" xfId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0" xfId="1" applyBorder="1" applyAlignment="1">
      <alignment horizontal="center" vertical="center"/>
    </xf>
    <xf numFmtId="0" fontId="4" fillId="2" borderId="22" xfId="1" applyFont="1" applyBorder="1" applyAlignment="1">
      <alignment horizontal="center" vertical="center"/>
    </xf>
    <xf numFmtId="0" fontId="1" fillId="2" borderId="23" xfId="1" applyBorder="1" applyAlignment="1">
      <alignment horizontal="center" vertical="center"/>
    </xf>
    <xf numFmtId="0" fontId="1" fillId="2" borderId="24" xfId="1" applyBorder="1" applyAlignment="1">
      <alignment horizontal="center" vertical="center"/>
    </xf>
    <xf numFmtId="0" fontId="1" fillId="2" borderId="9" xfId="1" applyBorder="1" applyAlignment="1">
      <alignment horizontal="center" vertical="center"/>
    </xf>
    <xf numFmtId="0" fontId="1" fillId="2" borderId="25" xfId="1" applyBorder="1" applyAlignment="1">
      <alignment horizontal="center" vertical="center"/>
    </xf>
    <xf numFmtId="0" fontId="1" fillId="2" borderId="26" xfId="1" applyBorder="1" applyAlignment="1">
      <alignment horizontal="center" vertical="center"/>
    </xf>
    <xf numFmtId="0" fontId="1" fillId="2" borderId="27" xfId="1" applyBorder="1" applyAlignment="1">
      <alignment horizontal="center" vertical="center"/>
    </xf>
    <xf numFmtId="0" fontId="1" fillId="2" borderId="28" xfId="1" applyBorder="1" applyAlignment="1">
      <alignment horizontal="center" vertical="center"/>
    </xf>
    <xf numFmtId="0" fontId="0" fillId="0" borderId="0" xfId="0" applyFill="1"/>
    <xf numFmtId="0" fontId="1" fillId="2" borderId="29" xfId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2" borderId="31" xfId="1" applyBorder="1" applyAlignment="1">
      <alignment horizontal="center" vertical="center"/>
    </xf>
    <xf numFmtId="0" fontId="1" fillId="2" borderId="30" xfId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" fillId="2" borderId="32" xfId="1" applyBorder="1"/>
    <xf numFmtId="0" fontId="1" fillId="2" borderId="33" xfId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2" borderId="35" xfId="1" applyBorder="1" applyAlignment="1">
      <alignment horizontal="center" vertical="center"/>
    </xf>
    <xf numFmtId="0" fontId="1" fillId="2" borderId="36" xfId="1" applyBorder="1"/>
    <xf numFmtId="0" fontId="1" fillId="2" borderId="37" xfId="1" applyBorder="1"/>
    <xf numFmtId="0" fontId="1" fillId="2" borderId="38" xfId="1" applyBorder="1"/>
    <xf numFmtId="0" fontId="1" fillId="2" borderId="38" xfId="1" applyBorder="1" applyAlignment="1">
      <alignment horizontal="center" vertical="center"/>
    </xf>
    <xf numFmtId="0" fontId="1" fillId="2" borderId="39" xfId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" fillId="2" borderId="43" xfId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" fillId="2" borderId="19" xfId="1" applyFont="1" applyBorder="1" applyAlignment="1">
      <alignment horizontal="center" vertical="center"/>
    </xf>
    <xf numFmtId="0" fontId="4" fillId="2" borderId="5" xfId="1" applyFont="1" applyBorder="1" applyAlignment="1">
      <alignment horizontal="center" vertical="center"/>
    </xf>
    <xf numFmtId="0" fontId="4" fillId="2" borderId="21" xfId="1" applyFont="1" applyBorder="1" applyAlignment="1">
      <alignment horizontal="center" vertical="center"/>
    </xf>
    <xf numFmtId="0" fontId="4" fillId="2" borderId="12" xfId="1" applyFont="1" applyBorder="1" applyAlignment="1">
      <alignment horizontal="center" vertical="center"/>
    </xf>
    <xf numFmtId="0" fontId="3" fillId="2" borderId="10" xfId="1" applyFont="1" applyBorder="1" applyAlignment="1">
      <alignment horizontal="center" vertical="center"/>
    </xf>
    <xf numFmtId="0" fontId="3" fillId="2" borderId="13" xfId="1" applyFont="1" applyBorder="1" applyAlignment="1">
      <alignment horizontal="center" vertical="center"/>
    </xf>
    <xf numFmtId="0" fontId="3" fillId="2" borderId="20" xfId="1" applyFont="1" applyBorder="1" applyAlignment="1">
      <alignment horizontal="center" vertical="center"/>
    </xf>
    <xf numFmtId="0" fontId="5" fillId="2" borderId="14" xfId="1" applyFont="1" applyBorder="1" applyAlignment="1">
      <alignment horizontal="center" vertical="center"/>
    </xf>
    <xf numFmtId="0" fontId="5" fillId="2" borderId="15" xfId="1" applyFont="1" applyBorder="1" applyAlignment="1">
      <alignment horizontal="center" vertical="center"/>
    </xf>
    <xf numFmtId="0" fontId="5" fillId="2" borderId="16" xfId="1" applyFont="1" applyBorder="1" applyAlignment="1">
      <alignment horizontal="center" vertical="center"/>
    </xf>
    <xf numFmtId="0" fontId="5" fillId="2" borderId="17" xfId="1" applyFont="1" applyBorder="1" applyAlignment="1">
      <alignment horizontal="center" vertical="center"/>
    </xf>
    <xf numFmtId="0" fontId="5" fillId="2" borderId="0" xfId="1" applyFont="1" applyBorder="1" applyAlignment="1">
      <alignment horizontal="center" vertical="center"/>
    </xf>
    <xf numFmtId="0" fontId="5" fillId="2" borderId="18" xfId="1" applyFont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173182</xdr:colOff>
      <xdr:row>29</xdr:row>
      <xdr:rowOff>51955</xdr:rowOff>
    </xdr:from>
    <xdr:to>
      <xdr:col>32</xdr:col>
      <xdr:colOff>274470</xdr:colOff>
      <xdr:row>67</xdr:row>
      <xdr:rowOff>8510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F3AC898-5A17-4915-B7ED-A5BA7677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955" y="8970819"/>
          <a:ext cx="14308547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12E58-E1B4-4391-BE7B-5224AB6535CB}">
  <dimension ref="A1:AG34"/>
  <sheetViews>
    <sheetView tabSelected="1" topLeftCell="A18" zoomScaleNormal="100" workbookViewId="0">
      <selection activeCell="Y9" sqref="Y9"/>
    </sheetView>
  </sheetViews>
  <sheetFormatPr defaultRowHeight="15" x14ac:dyDescent="0.25"/>
  <cols>
    <col min="1" max="1" width="3.85546875" customWidth="1"/>
    <col min="2" max="2" width="46.7109375" bestFit="1" customWidth="1"/>
    <col min="3" max="3" width="3.85546875" customWidth="1"/>
    <col min="4" max="9" width="3.7109375" bestFit="1" customWidth="1"/>
    <col min="10" max="10" width="3.7109375" customWidth="1"/>
    <col min="11" max="12" width="3.7109375" bestFit="1" customWidth="1"/>
    <col min="13" max="28" width="3.7109375" customWidth="1"/>
    <col min="30" max="30" width="2.28515625" customWidth="1"/>
    <col min="31" max="31" width="16" customWidth="1"/>
    <col min="32" max="32" width="43.85546875" bestFit="1" customWidth="1"/>
    <col min="33" max="33" width="16.7109375" customWidth="1"/>
  </cols>
  <sheetData>
    <row r="1" spans="1:33" ht="49.5" customHeight="1" thickTop="1" x14ac:dyDescent="0.25">
      <c r="A1" s="57" t="s">
        <v>16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9"/>
    </row>
    <row r="2" spans="1:33" ht="15.75" thickBot="1" x14ac:dyDescent="0.3">
      <c r="A2" s="60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2"/>
    </row>
    <row r="3" spans="1:33" ht="19.5" thickBot="1" x14ac:dyDescent="0.3">
      <c r="A3" s="50" t="s">
        <v>10</v>
      </c>
      <c r="B3" s="51"/>
      <c r="C3" s="3" t="s">
        <v>0</v>
      </c>
      <c r="D3" s="3" t="s">
        <v>1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3" t="s">
        <v>8</v>
      </c>
      <c r="L3" s="3" t="s">
        <v>9</v>
      </c>
      <c r="M3" s="3" t="s">
        <v>21</v>
      </c>
      <c r="N3" s="3" t="s">
        <v>22</v>
      </c>
      <c r="O3" s="3" t="s">
        <v>23</v>
      </c>
      <c r="P3" s="3" t="s">
        <v>24</v>
      </c>
      <c r="Q3" s="3" t="s">
        <v>25</v>
      </c>
      <c r="R3" s="3" t="s">
        <v>26</v>
      </c>
      <c r="S3" s="3" t="s">
        <v>35</v>
      </c>
      <c r="T3" s="3" t="s">
        <v>36</v>
      </c>
      <c r="U3" s="3" t="s">
        <v>37</v>
      </c>
      <c r="V3" s="3" t="s">
        <v>38</v>
      </c>
      <c r="W3" s="3" t="s">
        <v>39</v>
      </c>
      <c r="X3" s="3" t="s">
        <v>40</v>
      </c>
      <c r="Y3" s="3" t="s">
        <v>41</v>
      </c>
      <c r="Z3" s="3" t="s">
        <v>43</v>
      </c>
      <c r="AA3" s="3" t="s">
        <v>42</v>
      </c>
      <c r="AB3" s="2"/>
      <c r="AC3" s="2"/>
      <c r="AD3" s="12"/>
      <c r="AE3" s="54" t="s">
        <v>17</v>
      </c>
      <c r="AF3" s="55"/>
      <c r="AG3" s="56"/>
    </row>
    <row r="4" spans="1:33" ht="207" thickBot="1" x14ac:dyDescent="0.3">
      <c r="A4" s="52"/>
      <c r="B4" s="53"/>
      <c r="C4" s="9" t="str">
        <f>IF(B5="","",B5)</f>
        <v>Byggeansøgning</v>
      </c>
      <c r="D4" s="4" t="str">
        <f>IF(B6="","",B6)</f>
        <v>Tidsplan</v>
      </c>
      <c r="E4" s="4" t="str">
        <f>IF(B7="","",B7)</f>
        <v>Situationsplan/opstillingsplan</v>
      </c>
      <c r="F4" s="4" t="str">
        <f>IF(B8="","",B8)</f>
        <v>Brandsnit/Facader</v>
      </c>
      <c r="G4" s="4" t="str">
        <f>IF(B9="","",B9)</f>
        <v>Brand planer</v>
      </c>
      <c r="H4" s="4" t="str">
        <f>IF(B10="","",B10)</f>
        <v>Myndighedsplaner</v>
      </c>
      <c r="I4" s="4" t="str">
        <f>IF(B11="","",B11)</f>
        <v>Myndigheds snit</v>
      </c>
      <c r="J4" s="4" t="str">
        <f>IF(B12="","",B12)</f>
        <v>Myndigheds facader</v>
      </c>
      <c r="K4" s="4" t="str">
        <f>IF(B13="","",B13)</f>
        <v>Statiske rapport</v>
      </c>
      <c r="L4" s="4" t="str">
        <f>IF(B14="","",B14)</f>
        <v>Energiramme</v>
      </c>
      <c r="M4" s="4" t="str">
        <f>IF(B15="","",B15)</f>
        <v>Tegnigns/dokumentfordelingsliste</v>
      </c>
      <c r="N4" s="4" t="str">
        <f>IF(B16="","",B16)</f>
        <v>Dokumentfordelingsliste(Udbud)</v>
      </c>
      <c r="O4" s="4" t="str">
        <f>IF(B17="","",B17)</f>
        <v>Tegninger planer stue/1. sal(Udbud)</v>
      </c>
      <c r="P4" s="4" t="str">
        <f>IF(B18="","",B18)</f>
        <v>Tværsnit/længde snit(Udbud)</v>
      </c>
      <c r="Q4" s="4" t="str">
        <f>IF(B19="","",B19)</f>
        <v>Facader(Udbud)</v>
      </c>
      <c r="R4" s="4" t="str">
        <f>IF(B20="","",B20)</f>
        <v>Situationsplan (Udbud)</v>
      </c>
      <c r="S4" s="4" t="str">
        <f>IF(B21="","",B21)</f>
        <v>Byggepladsplan(Udbud)</v>
      </c>
      <c r="T4" s="4" t="str">
        <f>IF(B22="","",B22)</f>
        <v>Tidsplan(Udbud)</v>
      </c>
      <c r="U4" s="4" t="str">
        <f>IF(B23="","",B23)</f>
        <v>Detaljer tilstødende bygningsdele(Udbud)</v>
      </c>
      <c r="V4" s="4" t="str">
        <f>IF(B24="","",B24)</f>
        <v>Facader/element opstalter(Udbud)</v>
      </c>
      <c r="W4" s="4" t="str">
        <f>IF(B25="","",B25)</f>
        <v>Tilbudsliste(Udbud)</v>
      </c>
      <c r="X4" s="4" t="str">
        <f>IF(B26="","",B26)</f>
        <v>Udbudsbrev(Udbud)</v>
      </c>
      <c r="Y4" s="4" t="str">
        <f>IF(B27="","",B27)</f>
        <v>Byggesagsbeskrivelse(Udbud)</v>
      </c>
      <c r="Z4" s="4" t="str">
        <f>IF(B28="","",B28)</f>
        <v>Bygningsdelsbeskrivelser(Udbud)</v>
      </c>
      <c r="AA4" s="4" t="str">
        <f>IF(B29="","",B29)</f>
        <v/>
      </c>
      <c r="AB4" s="4" t="s">
        <v>11</v>
      </c>
      <c r="AC4" s="4" t="s">
        <v>12</v>
      </c>
      <c r="AD4" s="12"/>
      <c r="AE4" s="5" t="s">
        <v>13</v>
      </c>
      <c r="AF4" s="5" t="s">
        <v>14</v>
      </c>
      <c r="AG4" s="17" t="s">
        <v>15</v>
      </c>
    </row>
    <row r="5" spans="1:33" ht="15.75" thickBot="1" x14ac:dyDescent="0.3">
      <c r="A5" s="18" t="s">
        <v>0</v>
      </c>
      <c r="B5" s="1" t="s">
        <v>18</v>
      </c>
      <c r="C5" s="10"/>
      <c r="D5" s="13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57</v>
      </c>
      <c r="J5" s="6" t="s">
        <v>60</v>
      </c>
      <c r="K5" s="6" t="s">
        <v>61</v>
      </c>
      <c r="L5" s="41" t="s">
        <v>64</v>
      </c>
      <c r="M5" s="45" t="s">
        <v>59</v>
      </c>
      <c r="N5" s="45" t="s">
        <v>62</v>
      </c>
      <c r="O5" s="45" t="s">
        <v>63</v>
      </c>
      <c r="P5" s="45" t="s">
        <v>58</v>
      </c>
      <c r="Q5" s="45" t="s">
        <v>25</v>
      </c>
      <c r="R5" s="45" t="s">
        <v>26</v>
      </c>
      <c r="S5" s="45" t="s">
        <v>35</v>
      </c>
      <c r="T5" s="45" t="s">
        <v>36</v>
      </c>
      <c r="U5" s="45" t="s">
        <v>37</v>
      </c>
      <c r="V5" s="7" t="s">
        <v>38</v>
      </c>
      <c r="W5" s="7" t="s">
        <v>39</v>
      </c>
      <c r="X5" s="7" t="s">
        <v>40</v>
      </c>
      <c r="Y5" s="7" t="s">
        <v>41</v>
      </c>
      <c r="Z5" s="7" t="s">
        <v>43</v>
      </c>
      <c r="AA5" s="30"/>
      <c r="AB5" s="3" t="s">
        <v>0</v>
      </c>
      <c r="AC5" s="2">
        <f>COUNTIF(C5:AA29,AB5)</f>
        <v>0</v>
      </c>
      <c r="AD5" s="12"/>
      <c r="AE5" s="20">
        <v>1</v>
      </c>
      <c r="AF5" s="22" t="str">
        <f t="array" ref="AF5">INDEX(Opgaver,SMALL(IF(Numbers=AG5,ROW(Numbers)-ROW($AC$5)+1),COUNTIF($AG$5:AG5,AG5)))</f>
        <v>Detaljer tilstødende bygningsdele(Udbud)</v>
      </c>
      <c r="AG5" s="23">
        <f>LARGE(Numbers,AE5)</f>
        <v>23</v>
      </c>
    </row>
    <row r="6" spans="1:33" ht="15.75" thickBot="1" x14ac:dyDescent="0.3">
      <c r="A6" s="18" t="s">
        <v>1</v>
      </c>
      <c r="B6" s="1" t="s">
        <v>19</v>
      </c>
      <c r="C6" s="11"/>
      <c r="D6" s="14"/>
      <c r="E6" s="15" t="s">
        <v>1</v>
      </c>
      <c r="F6" s="7" t="s">
        <v>1</v>
      </c>
      <c r="G6" s="7" t="s">
        <v>4</v>
      </c>
      <c r="H6" s="7" t="s">
        <v>1</v>
      </c>
      <c r="I6" s="7" t="s">
        <v>1</v>
      </c>
      <c r="J6" s="7" t="s">
        <v>1</v>
      </c>
      <c r="K6" s="7" t="s">
        <v>1</v>
      </c>
      <c r="L6" s="42" t="s">
        <v>1</v>
      </c>
      <c r="M6" s="7" t="s">
        <v>21</v>
      </c>
      <c r="N6" s="7" t="s">
        <v>22</v>
      </c>
      <c r="O6" s="7" t="s">
        <v>1</v>
      </c>
      <c r="P6" s="7" t="s">
        <v>1</v>
      </c>
      <c r="Q6" s="7" t="s">
        <v>25</v>
      </c>
      <c r="R6" s="7" t="s">
        <v>26</v>
      </c>
      <c r="S6" s="45" t="s">
        <v>35</v>
      </c>
      <c r="T6" s="45" t="s">
        <v>36</v>
      </c>
      <c r="U6" s="45" t="s">
        <v>37</v>
      </c>
      <c r="V6" s="7" t="s">
        <v>38</v>
      </c>
      <c r="W6" s="7" t="s">
        <v>39</v>
      </c>
      <c r="X6" s="7" t="s">
        <v>40</v>
      </c>
      <c r="Y6" s="7" t="s">
        <v>41</v>
      </c>
      <c r="Z6" s="7" t="s">
        <v>43</v>
      </c>
      <c r="AA6" s="44"/>
      <c r="AB6" s="3" t="s">
        <v>1</v>
      </c>
      <c r="AC6" s="2">
        <f>COUNTIF(C5:AA29,AB6)</f>
        <v>10</v>
      </c>
      <c r="AD6" s="12"/>
      <c r="AE6" s="21">
        <v>2</v>
      </c>
      <c r="AF6" s="22" t="str">
        <f t="array" ref="AF6">INDEX(Opgaver,SMALL(IF(Numbers=AG6,ROW(Numbers)-ROW($AC$5)+1),COUNTIF($AG$5:AG6,AG6)))</f>
        <v>Udbudsbrev(Udbud)</v>
      </c>
      <c r="AG6" s="24">
        <f t="shared" ref="AG6:AG13" si="0">LARGE(Numbers,AE6)</f>
        <v>22</v>
      </c>
    </row>
    <row r="7" spans="1:33" ht="15.75" thickBot="1" x14ac:dyDescent="0.3">
      <c r="A7" s="18" t="s">
        <v>2</v>
      </c>
      <c r="B7" s="1" t="s">
        <v>34</v>
      </c>
      <c r="C7" s="11"/>
      <c r="D7" s="16"/>
      <c r="E7" s="14"/>
      <c r="F7" s="15" t="s">
        <v>3</v>
      </c>
      <c r="G7" s="6" t="s">
        <v>4</v>
      </c>
      <c r="H7" s="6" t="s">
        <v>5</v>
      </c>
      <c r="I7" s="6" t="s">
        <v>57</v>
      </c>
      <c r="J7" s="6" t="s">
        <v>60</v>
      </c>
      <c r="K7" s="6" t="s">
        <v>61</v>
      </c>
      <c r="L7" s="41" t="s">
        <v>64</v>
      </c>
      <c r="M7" s="45" t="s">
        <v>59</v>
      </c>
      <c r="N7" s="45" t="s">
        <v>62</v>
      </c>
      <c r="O7" s="45" t="s">
        <v>63</v>
      </c>
      <c r="P7" s="45" t="s">
        <v>58</v>
      </c>
      <c r="Q7" s="45" t="s">
        <v>25</v>
      </c>
      <c r="R7" s="45" t="s">
        <v>26</v>
      </c>
      <c r="S7" s="45" t="s">
        <v>35</v>
      </c>
      <c r="T7" s="45" t="s">
        <v>36</v>
      </c>
      <c r="U7" s="45" t="s">
        <v>37</v>
      </c>
      <c r="V7" s="7" t="s">
        <v>38</v>
      </c>
      <c r="W7" s="7" t="s">
        <v>39</v>
      </c>
      <c r="X7" s="7" t="s">
        <v>40</v>
      </c>
      <c r="Y7" s="7" t="s">
        <v>41</v>
      </c>
      <c r="Z7" s="7" t="s">
        <v>43</v>
      </c>
      <c r="AA7" s="44"/>
      <c r="AB7" s="3" t="s">
        <v>2</v>
      </c>
      <c r="AC7" s="2">
        <f>COUNTIF(C5:AA29,AB7)</f>
        <v>1</v>
      </c>
      <c r="AD7" s="12"/>
      <c r="AE7" s="21">
        <v>3</v>
      </c>
      <c r="AF7" s="22" t="str">
        <f t="array" ref="AF7">INDEX(Opgaver,SMALL(IF(Numbers=AG7,ROW(Numbers)-ROW($AC$5)+1),COUNTIF($AG$5:AG7,AG7)))</f>
        <v>Tilbudsliste(Udbud)</v>
      </c>
      <c r="AG7" s="24">
        <f t="shared" si="0"/>
        <v>21</v>
      </c>
    </row>
    <row r="8" spans="1:33" ht="15.75" thickBot="1" x14ac:dyDescent="0.3">
      <c r="A8" s="18" t="s">
        <v>3</v>
      </c>
      <c r="B8" s="1" t="s">
        <v>20</v>
      </c>
      <c r="C8" s="11"/>
      <c r="D8" s="16"/>
      <c r="E8" s="16"/>
      <c r="F8" s="14"/>
      <c r="G8" s="15" t="s">
        <v>6</v>
      </c>
      <c r="H8" s="7" t="s">
        <v>3</v>
      </c>
      <c r="I8" s="7" t="s">
        <v>3</v>
      </c>
      <c r="J8" s="7" t="s">
        <v>3</v>
      </c>
      <c r="K8" s="7" t="s">
        <v>3</v>
      </c>
      <c r="L8" s="42" t="s">
        <v>3</v>
      </c>
      <c r="M8" s="7" t="s">
        <v>21</v>
      </c>
      <c r="N8" s="7" t="s">
        <v>22</v>
      </c>
      <c r="O8" s="7" t="s">
        <v>23</v>
      </c>
      <c r="P8" s="7" t="s">
        <v>24</v>
      </c>
      <c r="Q8" s="7" t="s">
        <v>25</v>
      </c>
      <c r="R8" s="45" t="s">
        <v>26</v>
      </c>
      <c r="S8" s="45" t="s">
        <v>35</v>
      </c>
      <c r="T8" s="45" t="s">
        <v>36</v>
      </c>
      <c r="U8" s="45" t="s">
        <v>37</v>
      </c>
      <c r="V8" s="7" t="s">
        <v>38</v>
      </c>
      <c r="W8" s="7" t="s">
        <v>39</v>
      </c>
      <c r="X8" s="7" t="s">
        <v>40</v>
      </c>
      <c r="Y8" s="7" t="s">
        <v>41</v>
      </c>
      <c r="Z8" s="7" t="s">
        <v>43</v>
      </c>
      <c r="AA8" s="44"/>
      <c r="AB8" s="3" t="s">
        <v>3</v>
      </c>
      <c r="AC8" s="2">
        <f>COUNTIF(C5:AA29,AB8)</f>
        <v>7</v>
      </c>
      <c r="AD8" s="12"/>
      <c r="AE8" s="21">
        <v>4</v>
      </c>
      <c r="AF8" s="22" t="str">
        <f t="array" ref="AF8">INDEX(Opgaver,SMALL(IF(Numbers=AG8,ROW(Numbers)-ROW($AC$5)+1),COUNTIF($AG$5:AG8,AG8)))</f>
        <v>Facader/element opstalter(Udbud)</v>
      </c>
      <c r="AG8" s="24">
        <f t="shared" si="0"/>
        <v>19</v>
      </c>
    </row>
    <row r="9" spans="1:33" ht="15.75" thickBot="1" x14ac:dyDescent="0.3">
      <c r="A9" s="18" t="s">
        <v>4</v>
      </c>
      <c r="B9" s="1" t="s">
        <v>27</v>
      </c>
      <c r="C9" s="11"/>
      <c r="D9" s="16"/>
      <c r="E9" s="16"/>
      <c r="F9" s="16"/>
      <c r="G9" s="14"/>
      <c r="H9" s="15" t="s">
        <v>4</v>
      </c>
      <c r="I9" s="7" t="s">
        <v>4</v>
      </c>
      <c r="J9" s="7" t="s">
        <v>4</v>
      </c>
      <c r="K9" s="7" t="s">
        <v>4</v>
      </c>
      <c r="L9" s="42" t="s">
        <v>4</v>
      </c>
      <c r="M9" s="7" t="s">
        <v>21</v>
      </c>
      <c r="N9" s="7" t="s">
        <v>22</v>
      </c>
      <c r="O9" s="7" t="s">
        <v>23</v>
      </c>
      <c r="P9" s="7" t="s">
        <v>24</v>
      </c>
      <c r="Q9" s="7" t="s">
        <v>25</v>
      </c>
      <c r="R9" s="45" t="s">
        <v>26</v>
      </c>
      <c r="S9" s="45" t="s">
        <v>35</v>
      </c>
      <c r="T9" s="45" t="s">
        <v>36</v>
      </c>
      <c r="U9" s="45" t="s">
        <v>37</v>
      </c>
      <c r="V9" s="7" t="s">
        <v>38</v>
      </c>
      <c r="W9" s="7" t="s">
        <v>39</v>
      </c>
      <c r="X9" s="7" t="s">
        <v>40</v>
      </c>
      <c r="Y9" s="7" t="s">
        <v>41</v>
      </c>
      <c r="Z9" s="7" t="s">
        <v>43</v>
      </c>
      <c r="AA9" s="44"/>
      <c r="AB9" s="3" t="s">
        <v>4</v>
      </c>
      <c r="AC9" s="2">
        <f>COUNTIF(C5:AA29,AB9)</f>
        <v>8</v>
      </c>
      <c r="AD9" s="12"/>
      <c r="AE9" s="21">
        <v>5</v>
      </c>
      <c r="AF9" s="22" t="str">
        <f t="array" ref="AF9">INDEX(Opgaver,SMALL(IF(Numbers=AG9,ROW(Numbers)-ROW($AC$5)+1),COUNTIF($AG$5:AG9,AG9)))</f>
        <v>Byggesagsbeskrivelse(Udbud)</v>
      </c>
      <c r="AG9" s="24">
        <f t="shared" si="0"/>
        <v>19</v>
      </c>
    </row>
    <row r="10" spans="1:33" ht="15.75" thickBot="1" x14ac:dyDescent="0.3">
      <c r="A10" s="18" t="s">
        <v>5</v>
      </c>
      <c r="B10" s="1" t="s">
        <v>28</v>
      </c>
      <c r="C10" s="11"/>
      <c r="D10" s="16"/>
      <c r="E10" s="16"/>
      <c r="F10" s="16"/>
      <c r="G10" s="16"/>
      <c r="H10" s="14"/>
      <c r="I10" s="15" t="s">
        <v>5</v>
      </c>
      <c r="J10" s="7" t="s">
        <v>5</v>
      </c>
      <c r="K10" s="7" t="s">
        <v>5</v>
      </c>
      <c r="L10" s="42" t="s">
        <v>5</v>
      </c>
      <c r="M10" s="7" t="s">
        <v>21</v>
      </c>
      <c r="N10" s="7" t="s">
        <v>22</v>
      </c>
      <c r="O10" s="7" t="s">
        <v>23</v>
      </c>
      <c r="P10" s="7" t="s">
        <v>24</v>
      </c>
      <c r="Q10" s="7" t="s">
        <v>25</v>
      </c>
      <c r="R10" s="45" t="s">
        <v>26</v>
      </c>
      <c r="S10" s="45" t="s">
        <v>35</v>
      </c>
      <c r="T10" s="45" t="s">
        <v>36</v>
      </c>
      <c r="U10" s="45" t="s">
        <v>37</v>
      </c>
      <c r="V10" s="7" t="s">
        <v>38</v>
      </c>
      <c r="W10" s="7" t="s">
        <v>39</v>
      </c>
      <c r="X10" s="7" t="s">
        <v>40</v>
      </c>
      <c r="Y10" s="7" t="s">
        <v>41</v>
      </c>
      <c r="Z10" s="7" t="s">
        <v>43</v>
      </c>
      <c r="AA10" s="44"/>
      <c r="AB10" s="3" t="s">
        <v>5</v>
      </c>
      <c r="AC10" s="2">
        <f>COUNTIF(C5:AA29,AB10)</f>
        <v>6</v>
      </c>
      <c r="AD10" s="12"/>
      <c r="AE10" s="21">
        <v>6</v>
      </c>
      <c r="AF10" s="22" t="str">
        <f t="array" ref="AF10">INDEX(Opgaver,SMALL(IF(Numbers=AG10,ROW(Numbers)-ROW($AC$5)+1),COUNTIF($AG$5:AG10,AG10)))</f>
        <v>Tidsplan(Udbud)</v>
      </c>
      <c r="AG10" s="24">
        <f t="shared" si="0"/>
        <v>18</v>
      </c>
    </row>
    <row r="11" spans="1:33" ht="15.75" thickBot="1" x14ac:dyDescent="0.3">
      <c r="A11" s="18" t="s">
        <v>6</v>
      </c>
      <c r="B11" s="1" t="s">
        <v>29</v>
      </c>
      <c r="C11" s="11"/>
      <c r="D11" s="16"/>
      <c r="E11" s="16"/>
      <c r="F11" s="16"/>
      <c r="G11" s="16"/>
      <c r="H11" s="16"/>
      <c r="I11" s="14"/>
      <c r="J11" s="15" t="s">
        <v>7</v>
      </c>
      <c r="K11" s="7" t="s">
        <v>6</v>
      </c>
      <c r="L11" s="42" t="s">
        <v>6</v>
      </c>
      <c r="M11" s="7" t="s">
        <v>21</v>
      </c>
      <c r="N11" s="7" t="s">
        <v>22</v>
      </c>
      <c r="O11" s="7" t="s">
        <v>23</v>
      </c>
      <c r="P11" s="7" t="s">
        <v>24</v>
      </c>
      <c r="Q11" s="7" t="s">
        <v>25</v>
      </c>
      <c r="R11" s="45" t="s">
        <v>26</v>
      </c>
      <c r="S11" s="45" t="s">
        <v>35</v>
      </c>
      <c r="T11" s="45" t="s">
        <v>36</v>
      </c>
      <c r="U11" s="45" t="s">
        <v>37</v>
      </c>
      <c r="V11" s="7" t="s">
        <v>38</v>
      </c>
      <c r="W11" s="7" t="s">
        <v>39</v>
      </c>
      <c r="X11" s="7" t="s">
        <v>40</v>
      </c>
      <c r="Y11" s="7" t="s">
        <v>41</v>
      </c>
      <c r="Z11" s="7" t="s">
        <v>43</v>
      </c>
      <c r="AA11" s="44"/>
      <c r="AB11" s="3" t="s">
        <v>6</v>
      </c>
      <c r="AC11" s="2">
        <f>COUNTIF(C5:AA29,AB11)</f>
        <v>5</v>
      </c>
      <c r="AD11" s="12"/>
      <c r="AE11" s="21">
        <v>7</v>
      </c>
      <c r="AF11" s="22" t="str">
        <f t="array" ref="AF11">INDEX(Opgaver,SMALL(IF(Numbers=AG11,ROW(Numbers)-ROW($AC$5)+1),COUNTIF($AG$5:AG11,AG11)))</f>
        <v>Bygningsdelsbeskrivelser(Udbud)</v>
      </c>
      <c r="AG11" s="24">
        <f t="shared" si="0"/>
        <v>18</v>
      </c>
    </row>
    <row r="12" spans="1:33" ht="15.75" thickBot="1" x14ac:dyDescent="0.3">
      <c r="A12" s="18" t="s">
        <v>7</v>
      </c>
      <c r="B12" s="1" t="s">
        <v>30</v>
      </c>
      <c r="C12" s="11"/>
      <c r="D12" s="16"/>
      <c r="E12" s="16"/>
      <c r="F12" s="16"/>
      <c r="G12" s="16"/>
      <c r="H12" s="16"/>
      <c r="I12" s="16"/>
      <c r="J12" s="14"/>
      <c r="K12" s="15" t="s">
        <v>7</v>
      </c>
      <c r="L12" s="42" t="s">
        <v>7</v>
      </c>
      <c r="M12" s="7" t="s">
        <v>21</v>
      </c>
      <c r="N12" s="7" t="s">
        <v>22</v>
      </c>
      <c r="O12" s="7" t="s">
        <v>23</v>
      </c>
      <c r="P12" s="7" t="s">
        <v>24</v>
      </c>
      <c r="Q12" s="7" t="s">
        <v>25</v>
      </c>
      <c r="R12" s="45" t="s">
        <v>26</v>
      </c>
      <c r="S12" s="45" t="s">
        <v>35</v>
      </c>
      <c r="T12" s="45" t="s">
        <v>36</v>
      </c>
      <c r="U12" s="45" t="s">
        <v>37</v>
      </c>
      <c r="V12" s="7" t="s">
        <v>38</v>
      </c>
      <c r="W12" s="7" t="s">
        <v>39</v>
      </c>
      <c r="X12" s="7" t="s">
        <v>40</v>
      </c>
      <c r="Y12" s="7" t="s">
        <v>41</v>
      </c>
      <c r="Z12" s="7" t="s">
        <v>43</v>
      </c>
      <c r="AA12" s="44"/>
      <c r="AB12" s="3" t="s">
        <v>7</v>
      </c>
      <c r="AC12" s="2">
        <f>COUNTIF(C5:AA29,AB12)</f>
        <v>5</v>
      </c>
      <c r="AD12" s="12"/>
      <c r="AE12" s="21">
        <v>8</v>
      </c>
      <c r="AF12" s="22" t="str">
        <f t="array" ref="AF12">INDEX(Opgaver,SMALL(IF(Numbers=AG12,ROW(Numbers)-ROW($AC$5)+1),COUNTIF($AG$5:AG12,AG12)))</f>
        <v>Facader(Udbud)</v>
      </c>
      <c r="AG12" s="24">
        <f t="shared" si="0"/>
        <v>16</v>
      </c>
    </row>
    <row r="13" spans="1:33" ht="15.75" thickBot="1" x14ac:dyDescent="0.3">
      <c r="A13" s="18" t="s">
        <v>8</v>
      </c>
      <c r="B13" s="1" t="s">
        <v>31</v>
      </c>
      <c r="C13" s="11"/>
      <c r="D13" s="16"/>
      <c r="E13" s="16"/>
      <c r="F13" s="16"/>
      <c r="G13" s="16"/>
      <c r="H13" s="16"/>
      <c r="I13" s="16"/>
      <c r="J13" s="16"/>
      <c r="K13" s="14"/>
      <c r="L13" s="42" t="s">
        <v>8</v>
      </c>
      <c r="M13" s="7" t="s">
        <v>21</v>
      </c>
      <c r="N13" s="7" t="s">
        <v>22</v>
      </c>
      <c r="O13" s="7" t="s">
        <v>23</v>
      </c>
      <c r="P13" s="7" t="s">
        <v>24</v>
      </c>
      <c r="Q13" s="7" t="s">
        <v>25</v>
      </c>
      <c r="R13" s="45" t="s">
        <v>26</v>
      </c>
      <c r="S13" s="45" t="s">
        <v>35</v>
      </c>
      <c r="T13" s="45" t="s">
        <v>36</v>
      </c>
      <c r="U13" s="45" t="s">
        <v>37</v>
      </c>
      <c r="V13" s="7" t="s">
        <v>38</v>
      </c>
      <c r="W13" s="7" t="s">
        <v>39</v>
      </c>
      <c r="X13" s="7" t="s">
        <v>40</v>
      </c>
      <c r="Y13" s="7" t="s">
        <v>41</v>
      </c>
      <c r="Z13" s="7" t="s">
        <v>43</v>
      </c>
      <c r="AA13" s="44"/>
      <c r="AB13" s="3" t="s">
        <v>8</v>
      </c>
      <c r="AC13" s="2">
        <f>COUNTIF(C5:AA29,AB13)</f>
        <v>3</v>
      </c>
      <c r="AD13" s="12"/>
      <c r="AE13" s="21">
        <v>9</v>
      </c>
      <c r="AF13" s="22" t="str">
        <f t="array" ref="AF13">INDEX(Opgaver,SMALL(IF(Numbers=AG13,ROW(Numbers)-ROW($AC$5)+1),COUNTIF($AG$5:AG13,AG13)))</f>
        <v>Tværsnit/længde snit(Udbud)</v>
      </c>
      <c r="AG13" s="24">
        <f t="shared" si="0"/>
        <v>13</v>
      </c>
    </row>
    <row r="14" spans="1:33" ht="15.75" thickBot="1" x14ac:dyDescent="0.3">
      <c r="A14" s="19" t="s">
        <v>9</v>
      </c>
      <c r="B14" s="1" t="s">
        <v>32</v>
      </c>
      <c r="C14" s="16"/>
      <c r="D14" s="16"/>
      <c r="E14" s="16"/>
      <c r="F14" s="16"/>
      <c r="G14" s="16"/>
      <c r="H14" s="16"/>
      <c r="I14" s="16"/>
      <c r="J14" s="16"/>
      <c r="K14" s="16"/>
      <c r="L14" s="43"/>
      <c r="M14" s="7" t="s">
        <v>21</v>
      </c>
      <c r="N14" s="7" t="s">
        <v>22</v>
      </c>
      <c r="O14" s="7" t="s">
        <v>23</v>
      </c>
      <c r="P14" s="7" t="s">
        <v>24</v>
      </c>
      <c r="Q14" s="7" t="s">
        <v>25</v>
      </c>
      <c r="R14" s="45" t="s">
        <v>26</v>
      </c>
      <c r="S14" s="45" t="s">
        <v>35</v>
      </c>
      <c r="T14" s="45" t="s">
        <v>36</v>
      </c>
      <c r="U14" s="45" t="s">
        <v>37</v>
      </c>
      <c r="V14" s="7" t="s">
        <v>38</v>
      </c>
      <c r="W14" s="7" t="s">
        <v>39</v>
      </c>
      <c r="X14" s="7" t="s">
        <v>40</v>
      </c>
      <c r="Y14" s="7" t="s">
        <v>41</v>
      </c>
      <c r="Z14" s="7" t="s">
        <v>43</v>
      </c>
      <c r="AA14" s="44"/>
      <c r="AB14" s="3" t="s">
        <v>9</v>
      </c>
      <c r="AC14" s="2">
        <f>COUNTIF(C5:AA29,AB14)</f>
        <v>2</v>
      </c>
      <c r="AD14" s="32"/>
      <c r="AE14" s="21">
        <v>10</v>
      </c>
      <c r="AF14" s="22" t="str">
        <f t="array" ref="AF14">INDEX(Opgaver,SMALL(IF(Numbers=AG14,ROW(Numbers)-ROW($AC$5)+1),COUNTIF($AG$5:AG14,AG14)))</f>
        <v>Situationsplan (Udbud)</v>
      </c>
      <c r="AG14" s="24">
        <f>LARGE(Numbers,AE14)</f>
        <v>13</v>
      </c>
    </row>
    <row r="15" spans="1:33" ht="16.5" thickTop="1" thickBot="1" x14ac:dyDescent="0.3">
      <c r="A15" s="26" t="s">
        <v>21</v>
      </c>
      <c r="B15" s="31" t="s">
        <v>33</v>
      </c>
      <c r="C15" s="11"/>
      <c r="D15" s="16"/>
      <c r="E15" s="16"/>
      <c r="F15" s="16"/>
      <c r="G15" s="16"/>
      <c r="H15" s="16"/>
      <c r="I15" s="16"/>
      <c r="J15" s="16"/>
      <c r="K15" s="16"/>
      <c r="L15" s="16"/>
      <c r="M15" s="14"/>
      <c r="N15" s="42" t="s">
        <v>22</v>
      </c>
      <c r="O15" s="7" t="s">
        <v>23</v>
      </c>
      <c r="P15" s="7" t="s">
        <v>24</v>
      </c>
      <c r="Q15" s="7" t="s">
        <v>25</v>
      </c>
      <c r="R15" s="45" t="s">
        <v>26</v>
      </c>
      <c r="S15" s="45" t="s">
        <v>35</v>
      </c>
      <c r="T15" s="45" t="s">
        <v>36</v>
      </c>
      <c r="U15" s="45" t="s">
        <v>37</v>
      </c>
      <c r="V15" s="7" t="s">
        <v>38</v>
      </c>
      <c r="W15" s="7" t="s">
        <v>39</v>
      </c>
      <c r="X15" s="7" t="s">
        <v>40</v>
      </c>
      <c r="Y15" s="7" t="s">
        <v>41</v>
      </c>
      <c r="Z15" s="7" t="s">
        <v>43</v>
      </c>
      <c r="AA15" s="44"/>
      <c r="AB15" s="29" t="s">
        <v>21</v>
      </c>
      <c r="AC15" s="2">
        <f>COUNTIF(C5:AA29,AB15)</f>
        <v>10</v>
      </c>
      <c r="AD15" s="12"/>
      <c r="AE15" s="33">
        <v>11</v>
      </c>
      <c r="AF15" s="22" t="str">
        <f t="array" ref="AF15">INDEX(Opgaver,SMALL(IF(Numbers=AG15,ROW(Numbers)-ROW($AC$5)+1),COUNTIF($AG$5:AG15,AG15)))</f>
        <v>Byggepladsplan(Udbud)</v>
      </c>
      <c r="AG15" s="33">
        <f t="shared" ref="AG15:AG22" si="1">LARGE(Numbers,AE15)</f>
        <v>13</v>
      </c>
    </row>
    <row r="16" spans="1:33" ht="15.75" thickBot="1" x14ac:dyDescent="0.3">
      <c r="A16" s="26" t="s">
        <v>22</v>
      </c>
      <c r="B16" s="27" t="s">
        <v>44</v>
      </c>
      <c r="C16" s="1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4"/>
      <c r="O16" s="42" t="s">
        <v>23</v>
      </c>
      <c r="P16" s="7" t="s">
        <v>24</v>
      </c>
      <c r="Q16" s="7" t="s">
        <v>25</v>
      </c>
      <c r="R16" s="7" t="s">
        <v>26</v>
      </c>
      <c r="S16" s="7" t="s">
        <v>22</v>
      </c>
      <c r="T16" s="7" t="s">
        <v>36</v>
      </c>
      <c r="U16" s="7" t="s">
        <v>37</v>
      </c>
      <c r="V16" s="7" t="s">
        <v>38</v>
      </c>
      <c r="W16" s="7" t="s">
        <v>39</v>
      </c>
      <c r="X16" s="7" t="s">
        <v>40</v>
      </c>
      <c r="Y16" s="7" t="s">
        <v>41</v>
      </c>
      <c r="Z16" s="7" t="s">
        <v>43</v>
      </c>
      <c r="AA16" s="44"/>
      <c r="AB16" s="14" t="s">
        <v>22</v>
      </c>
      <c r="AC16" s="2">
        <f>COUNTIF(C5:AA29,AB16)</f>
        <v>12</v>
      </c>
      <c r="AD16" s="12"/>
      <c r="AE16" s="21">
        <v>12</v>
      </c>
      <c r="AF16" s="22" t="str">
        <f t="array" ref="AF16">INDEX(Opgaver,SMALL(IF(Numbers=AG16,ROW(Numbers)-ROW($AC$5)+1),COUNTIF($AG$5:AG16,AG16)))</f>
        <v>Dokumentfordelingsliste(Udbud)</v>
      </c>
      <c r="AG16" s="21">
        <f t="shared" si="1"/>
        <v>12</v>
      </c>
    </row>
    <row r="17" spans="1:33" ht="15.75" thickBot="1" x14ac:dyDescent="0.3">
      <c r="A17" s="26" t="s">
        <v>23</v>
      </c>
      <c r="B17" s="27" t="s">
        <v>45</v>
      </c>
      <c r="C17" s="1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4"/>
      <c r="P17" s="42" t="s">
        <v>23</v>
      </c>
      <c r="Q17" s="7" t="s">
        <v>25</v>
      </c>
      <c r="R17" s="7" t="s">
        <v>26</v>
      </c>
      <c r="S17" s="7" t="s">
        <v>35</v>
      </c>
      <c r="T17" s="7" t="s">
        <v>36</v>
      </c>
      <c r="U17" s="7" t="s">
        <v>37</v>
      </c>
      <c r="V17" s="7" t="s">
        <v>38</v>
      </c>
      <c r="W17" s="7" t="s">
        <v>39</v>
      </c>
      <c r="X17" s="7" t="s">
        <v>40</v>
      </c>
      <c r="Y17" s="7" t="s">
        <v>41</v>
      </c>
      <c r="Z17" s="7" t="s">
        <v>43</v>
      </c>
      <c r="AA17" s="44"/>
      <c r="AB17" s="14" t="s">
        <v>23</v>
      </c>
      <c r="AC17" s="2">
        <f>COUNTIF(C5:AA29,AB17)</f>
        <v>12</v>
      </c>
      <c r="AD17" s="12"/>
      <c r="AE17" s="21">
        <v>13</v>
      </c>
      <c r="AF17" s="22" t="str">
        <f t="array" ref="AF17">INDEX(Opgaver,SMALL(IF(Numbers=AG17,ROW(Numbers)-ROW($AC$5)+1),COUNTIF($AG$5:AG17,AG17)))</f>
        <v>Tegninger planer stue/1. sal(Udbud)</v>
      </c>
      <c r="AG17" s="21">
        <f t="shared" si="1"/>
        <v>12</v>
      </c>
    </row>
    <row r="18" spans="1:33" ht="15.75" thickBot="1" x14ac:dyDescent="0.3">
      <c r="A18" s="26" t="s">
        <v>24</v>
      </c>
      <c r="B18" s="27" t="s">
        <v>46</v>
      </c>
      <c r="C18" s="1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4"/>
      <c r="Q18" s="42" t="s">
        <v>25</v>
      </c>
      <c r="R18" s="7" t="s">
        <v>24</v>
      </c>
      <c r="S18" s="7" t="s">
        <v>24</v>
      </c>
      <c r="T18" s="7" t="s">
        <v>36</v>
      </c>
      <c r="U18" s="7" t="s">
        <v>37</v>
      </c>
      <c r="V18" s="7" t="s">
        <v>38</v>
      </c>
      <c r="W18" s="7" t="s">
        <v>39</v>
      </c>
      <c r="X18" s="7" t="s">
        <v>40</v>
      </c>
      <c r="Y18" s="7" t="s">
        <v>41</v>
      </c>
      <c r="Z18" s="7" t="s">
        <v>43</v>
      </c>
      <c r="AA18" s="44"/>
      <c r="AB18" s="14" t="s">
        <v>24</v>
      </c>
      <c r="AC18" s="2">
        <f>COUNTIF(C5:AA29,AB18)</f>
        <v>13</v>
      </c>
      <c r="AD18" s="12"/>
      <c r="AE18" s="21">
        <v>14</v>
      </c>
      <c r="AF18" s="22" t="str">
        <f t="array" ref="AF18">INDEX(Opgaver,SMALL(IF(Numbers=AG18,ROW(Numbers)-ROW($AC$5)+1),COUNTIF($AG$5:AG18,AG18)))</f>
        <v>Tidsplan</v>
      </c>
      <c r="AG18" s="21">
        <f t="shared" si="1"/>
        <v>10</v>
      </c>
    </row>
    <row r="19" spans="1:33" ht="15.75" thickBot="1" x14ac:dyDescent="0.3">
      <c r="A19" s="26" t="s">
        <v>25</v>
      </c>
      <c r="B19" s="27" t="s">
        <v>47</v>
      </c>
      <c r="C19" s="1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4"/>
      <c r="R19" s="42" t="s">
        <v>25</v>
      </c>
      <c r="S19" s="7" t="s">
        <v>25</v>
      </c>
      <c r="T19" s="7" t="s">
        <v>36</v>
      </c>
      <c r="U19" s="7" t="s">
        <v>37</v>
      </c>
      <c r="V19" s="7" t="s">
        <v>38</v>
      </c>
      <c r="W19" s="7" t="s">
        <v>39</v>
      </c>
      <c r="X19" s="7" t="s">
        <v>40</v>
      </c>
      <c r="Y19" s="7" t="s">
        <v>41</v>
      </c>
      <c r="Z19" s="7" t="s">
        <v>43</v>
      </c>
      <c r="AA19" s="44"/>
      <c r="AB19" s="14" t="s">
        <v>25</v>
      </c>
      <c r="AC19" s="2">
        <f>COUNTIF(C5:AA29,AB19)</f>
        <v>16</v>
      </c>
      <c r="AD19" s="12"/>
      <c r="AE19" s="21">
        <v>15</v>
      </c>
      <c r="AF19" s="22" t="str">
        <f t="array" ref="AF19">INDEX(Opgaver,SMALL(IF(Numbers=AG19,ROW(Numbers)-ROW($AC$5)+1),COUNTIF($AG$5:AG19,AG19)))</f>
        <v>Tegnigns/dokumentfordelingsliste</v>
      </c>
      <c r="AG19" s="21">
        <f t="shared" si="1"/>
        <v>10</v>
      </c>
    </row>
    <row r="20" spans="1:33" ht="15.75" thickBot="1" x14ac:dyDescent="0.3">
      <c r="A20" s="26" t="s">
        <v>26</v>
      </c>
      <c r="B20" s="27" t="s">
        <v>48</v>
      </c>
      <c r="C20" s="1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4"/>
      <c r="S20" s="42" t="s">
        <v>35</v>
      </c>
      <c r="T20" s="7" t="s">
        <v>36</v>
      </c>
      <c r="U20" s="7" t="s">
        <v>37</v>
      </c>
      <c r="V20" s="7" t="s">
        <v>38</v>
      </c>
      <c r="W20" s="7" t="s">
        <v>39</v>
      </c>
      <c r="X20" s="7" t="s">
        <v>40</v>
      </c>
      <c r="Y20" s="7" t="s">
        <v>41</v>
      </c>
      <c r="Z20" s="7" t="s">
        <v>43</v>
      </c>
      <c r="AA20" s="46"/>
      <c r="AB20" s="14" t="s">
        <v>26</v>
      </c>
      <c r="AC20" s="2">
        <f>COUNTIF(C5:AA29,AB20)</f>
        <v>13</v>
      </c>
      <c r="AD20" s="12"/>
      <c r="AE20" s="28">
        <v>16</v>
      </c>
      <c r="AF20" s="22" t="str">
        <f t="array" ref="AF20">INDEX(Opgaver,SMALL(IF(Numbers=AG20,ROW(Numbers)-ROW($AC$5)+1),COUNTIF($AG$5:AG20,AG20)))</f>
        <v>Brand planer</v>
      </c>
      <c r="AG20" s="21">
        <f t="shared" si="1"/>
        <v>8</v>
      </c>
    </row>
    <row r="21" spans="1:33" ht="15.75" thickBot="1" x14ac:dyDescent="0.3">
      <c r="A21" s="26" t="s">
        <v>35</v>
      </c>
      <c r="B21" s="27" t="s">
        <v>50</v>
      </c>
      <c r="C21" s="1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4"/>
      <c r="T21" s="42" t="s">
        <v>36</v>
      </c>
      <c r="U21" s="7" t="s">
        <v>37</v>
      </c>
      <c r="V21" s="7" t="s">
        <v>38</v>
      </c>
      <c r="W21" s="7" t="s">
        <v>39</v>
      </c>
      <c r="X21" s="7" t="s">
        <v>40</v>
      </c>
      <c r="Y21" s="7" t="s">
        <v>41</v>
      </c>
      <c r="Z21" s="7" t="s">
        <v>43</v>
      </c>
      <c r="AA21" s="46"/>
      <c r="AB21" s="14" t="s">
        <v>35</v>
      </c>
      <c r="AC21" s="2">
        <f>COUNTIF(C5:AA29,AB21)</f>
        <v>13</v>
      </c>
      <c r="AD21" s="12"/>
      <c r="AE21" s="28">
        <v>17</v>
      </c>
      <c r="AF21" s="22" t="str">
        <f t="array" ref="AF21">INDEX(Opgaver,SMALL(IF(Numbers=AG21,ROW(Numbers)-ROW($AC$5)+1),COUNTIF($AG$5:AG21,AG21)))</f>
        <v>Brandsnit/Facader</v>
      </c>
      <c r="AG21" s="21">
        <f t="shared" si="1"/>
        <v>7</v>
      </c>
    </row>
    <row r="22" spans="1:33" ht="15.75" thickBot="1" x14ac:dyDescent="0.3">
      <c r="A22" s="26" t="s">
        <v>36</v>
      </c>
      <c r="B22" s="27" t="s">
        <v>49</v>
      </c>
      <c r="C22" s="1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4"/>
      <c r="U22" s="42" t="s">
        <v>37</v>
      </c>
      <c r="V22" s="7" t="s">
        <v>36</v>
      </c>
      <c r="W22" s="7" t="s">
        <v>39</v>
      </c>
      <c r="X22" s="7" t="s">
        <v>40</v>
      </c>
      <c r="Y22" s="7" t="s">
        <v>41</v>
      </c>
      <c r="Z22" s="7" t="s">
        <v>43</v>
      </c>
      <c r="AA22" s="8"/>
      <c r="AB22" s="14" t="s">
        <v>36</v>
      </c>
      <c r="AC22" s="2">
        <f>COUNTIF(C5:AA29,AB22)</f>
        <v>18</v>
      </c>
      <c r="AD22" s="12"/>
      <c r="AE22" s="28">
        <v>18</v>
      </c>
      <c r="AF22" s="22" t="str">
        <f t="array" ref="AF22">INDEX(Opgaver,SMALL(IF(Numbers=AG22,ROW(Numbers)-ROW($AC$5)+1),COUNTIF($AG$5:AG22,AG22)))</f>
        <v>Myndighedsplaner</v>
      </c>
      <c r="AG22" s="21">
        <f t="shared" si="1"/>
        <v>6</v>
      </c>
    </row>
    <row r="23" spans="1:33" ht="15.75" thickBot="1" x14ac:dyDescent="0.3">
      <c r="A23" s="26" t="s">
        <v>37</v>
      </c>
      <c r="B23" s="27" t="s">
        <v>51</v>
      </c>
      <c r="C23" s="1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4"/>
      <c r="V23" s="48" t="s">
        <v>37</v>
      </c>
      <c r="W23" s="7" t="s">
        <v>37</v>
      </c>
      <c r="X23" s="7" t="s">
        <v>37</v>
      </c>
      <c r="Y23" s="7" t="s">
        <v>37</v>
      </c>
      <c r="Z23" s="7" t="s">
        <v>37</v>
      </c>
      <c r="AA23" s="34"/>
      <c r="AB23" s="14" t="s">
        <v>37</v>
      </c>
      <c r="AC23" s="2">
        <f t="shared" ref="AC23:AC29" si="2">COUNTIF($C$5:$AA$29,AB23)</f>
        <v>23</v>
      </c>
      <c r="AD23" s="12"/>
      <c r="AE23" s="28">
        <v>19</v>
      </c>
      <c r="AF23" s="22" t="str">
        <f t="array" ref="AF23">INDEX(Opgaver,SMALL(IF(Numbers=AG23,ROW(Numbers)-ROW($AC$5)+1),COUNTIF($AG$5:AG23,AG23)))</f>
        <v>Myndigheds snit</v>
      </c>
      <c r="AG23" s="21">
        <f t="shared" ref="AG23:AG29" si="3">LARGE(Numbers,AE23)</f>
        <v>5</v>
      </c>
    </row>
    <row r="24" spans="1:33" ht="15.75" thickBot="1" x14ac:dyDescent="0.3">
      <c r="A24" s="35" t="s">
        <v>38</v>
      </c>
      <c r="B24" s="27" t="s">
        <v>52</v>
      </c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47" t="s">
        <v>39</v>
      </c>
      <c r="X24" s="7" t="s">
        <v>40</v>
      </c>
      <c r="Y24" s="7" t="s">
        <v>38</v>
      </c>
      <c r="Z24" s="7" t="s">
        <v>38</v>
      </c>
      <c r="AA24" s="34"/>
      <c r="AB24" s="14" t="s">
        <v>38</v>
      </c>
      <c r="AC24" s="2">
        <f t="shared" si="2"/>
        <v>19</v>
      </c>
      <c r="AD24" s="12"/>
      <c r="AE24" s="28">
        <v>20</v>
      </c>
      <c r="AF24" s="22" t="str">
        <f t="array" ref="AF24">INDEX(Opgaver,SMALL(IF(Numbers=AG24,ROW(Numbers)-ROW($AC$5)+1),COUNTIF($AG$5:AG24,AG24)))</f>
        <v>Myndigheds facader</v>
      </c>
      <c r="AG24" s="21">
        <f t="shared" si="3"/>
        <v>5</v>
      </c>
    </row>
    <row r="25" spans="1:33" ht="15.75" thickBot="1" x14ac:dyDescent="0.3">
      <c r="A25" s="35" t="s">
        <v>39</v>
      </c>
      <c r="B25" s="27" t="s">
        <v>53</v>
      </c>
      <c r="C25" s="11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48" t="s">
        <v>40</v>
      </c>
      <c r="Y25" s="7" t="s">
        <v>39</v>
      </c>
      <c r="Z25" s="7" t="s">
        <v>39</v>
      </c>
      <c r="AA25" s="34"/>
      <c r="AB25" s="14" t="s">
        <v>39</v>
      </c>
      <c r="AC25" s="2">
        <f t="shared" si="2"/>
        <v>21</v>
      </c>
      <c r="AD25" s="12"/>
      <c r="AE25" s="28">
        <v>21</v>
      </c>
      <c r="AF25" s="22" t="str">
        <f t="array" ref="AF25">INDEX(Opgaver,SMALL(IF(Numbers=AG25,ROW(Numbers)-ROW($AC$5)+1),COUNTIF($AG$5:AG25,AG25)))</f>
        <v>Statiske rapport</v>
      </c>
      <c r="AG25" s="21">
        <f t="shared" si="3"/>
        <v>3</v>
      </c>
    </row>
    <row r="26" spans="1:33" ht="15.75" thickBot="1" x14ac:dyDescent="0.3">
      <c r="A26" s="35" t="s">
        <v>40</v>
      </c>
      <c r="B26" s="27" t="s">
        <v>54</v>
      </c>
      <c r="C26" s="11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43"/>
      <c r="Y26" s="47" t="s">
        <v>40</v>
      </c>
      <c r="Z26" s="7" t="s">
        <v>40</v>
      </c>
      <c r="AA26" s="34"/>
      <c r="AB26" s="14" t="s">
        <v>40</v>
      </c>
      <c r="AC26" s="2">
        <f t="shared" si="2"/>
        <v>22</v>
      </c>
      <c r="AD26" s="12"/>
      <c r="AE26" s="28">
        <v>22</v>
      </c>
      <c r="AF26" s="22" t="str">
        <f t="array" ref="AF26">INDEX(Opgaver,SMALL(IF(Numbers=AG26,ROW(Numbers)-ROW($AC$5)+1),COUNTIF($AG$5:AG26,AG26)))</f>
        <v>Energiramme</v>
      </c>
      <c r="AG26" s="21">
        <f t="shared" si="3"/>
        <v>2</v>
      </c>
    </row>
    <row r="27" spans="1:33" ht="15.75" thickBot="1" x14ac:dyDescent="0.3">
      <c r="A27" s="35" t="s">
        <v>41</v>
      </c>
      <c r="B27" s="27" t="s">
        <v>55</v>
      </c>
      <c r="C27" s="11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48" t="s">
        <v>41</v>
      </c>
      <c r="AA27" s="34"/>
      <c r="AB27" s="14" t="s">
        <v>41</v>
      </c>
      <c r="AC27" s="2">
        <f t="shared" si="2"/>
        <v>19</v>
      </c>
      <c r="AD27" s="12"/>
      <c r="AE27" s="28">
        <v>23</v>
      </c>
      <c r="AF27" s="22" t="str">
        <f t="array" ref="AF27">INDEX(Opgaver,SMALL(IF(Numbers=AG27,ROW(Numbers)-ROW($AC$5)+1),COUNTIF($AG$5:AG27,AG27)))</f>
        <v>Situationsplan/opstillingsplan</v>
      </c>
      <c r="AG27" s="21">
        <f t="shared" si="3"/>
        <v>1</v>
      </c>
    </row>
    <row r="28" spans="1:33" ht="15.75" thickBot="1" x14ac:dyDescent="0.3">
      <c r="A28" s="35" t="s">
        <v>43</v>
      </c>
      <c r="B28" s="27" t="s">
        <v>56</v>
      </c>
      <c r="C28" s="11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49"/>
      <c r="AB28" s="14" t="s">
        <v>43</v>
      </c>
      <c r="AC28" s="2">
        <f t="shared" si="2"/>
        <v>18</v>
      </c>
      <c r="AD28" s="12"/>
      <c r="AE28" s="28">
        <v>24</v>
      </c>
      <c r="AF28" s="22" t="str">
        <f t="array" ref="AF28">INDEX(Opgaver,SMALL(IF(Numbers=AG28,ROW(Numbers)-ROW($AC$5)+1),COUNTIF($AG$5:AG28,AG28)))</f>
        <v>Byggeansøgning</v>
      </c>
      <c r="AG28" s="21">
        <f t="shared" si="3"/>
        <v>0</v>
      </c>
    </row>
    <row r="29" spans="1:33" ht="15.75" thickBot="1" x14ac:dyDescent="0.3">
      <c r="A29" s="35" t="s">
        <v>42</v>
      </c>
      <c r="B29" s="1"/>
      <c r="C29" s="36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8"/>
      <c r="AB29" s="39" t="s">
        <v>42</v>
      </c>
      <c r="AC29" s="2">
        <f t="shared" si="2"/>
        <v>0</v>
      </c>
      <c r="AD29" s="37"/>
      <c r="AE29" s="40">
        <v>25</v>
      </c>
      <c r="AF29" s="22">
        <f t="array" ref="AF29">INDEX(Opgaver,SMALL(IF(Numbers=AG29,ROW(Numbers)-ROW($AC$5)+1),COUNTIF($AG$5:AG29,AG29)))</f>
        <v>0</v>
      </c>
      <c r="AG29" s="21">
        <f t="shared" si="3"/>
        <v>0</v>
      </c>
    </row>
    <row r="34" spans="31:31" x14ac:dyDescent="0.25">
      <c r="AE34" s="25"/>
    </row>
  </sheetData>
  <mergeCells count="3">
    <mergeCell ref="A3:B4"/>
    <mergeCell ref="AE3:AG3"/>
    <mergeCell ref="A1:AG2"/>
  </mergeCells>
  <phoneticPr fontId="6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Ark1</vt:lpstr>
      <vt:lpstr>Bogstaver</vt:lpstr>
      <vt:lpstr>Numbers</vt:lpstr>
      <vt:lpstr>Opgaver</vt:lpstr>
      <vt:lpstr>Tasks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tobias</dc:creator>
  <cp:lastModifiedBy>Tobias Torp</cp:lastModifiedBy>
  <dcterms:created xsi:type="dcterms:W3CDTF">2019-08-15T12:07:21Z</dcterms:created>
  <dcterms:modified xsi:type="dcterms:W3CDTF">2019-09-30T13:05:28Z</dcterms:modified>
</cp:coreProperties>
</file>